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TOP STAY SE" sheetId="5" r:id="rId1"/>
  </sheets>
  <definedNames>
    <definedName name="Z_947B752F_E4E5_4C5C_81CB_1317F626B06B_.wvu.Cols" localSheetId="0" hidden="1">'TOP STAY SE'!$G:$J</definedName>
  </definedNames>
  <calcPr calcId="152511" refMode="R1C1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5" l="1"/>
  <c r="J33" i="5" s="1"/>
  <c r="J32" i="5" s="1"/>
  <c r="I34" i="5"/>
  <c r="I33" i="5"/>
  <c r="I32" i="5"/>
  <c r="I31" i="5"/>
  <c r="I30" i="5"/>
  <c r="I29" i="5"/>
  <c r="I28" i="5"/>
  <c r="J31" i="5" l="1"/>
  <c r="J30" i="5" s="1"/>
  <c r="J29" i="5" s="1"/>
  <c r="C33" i="5" s="1"/>
  <c r="D33" i="5" s="1"/>
  <c r="J14" i="5"/>
  <c r="J13" i="5" s="1"/>
  <c r="J12" i="5" s="1"/>
  <c r="J11" i="5" s="1"/>
  <c r="J10" i="5" s="1"/>
  <c r="I14" i="5"/>
  <c r="I13" i="5"/>
  <c r="I12" i="5"/>
  <c r="I11" i="5"/>
  <c r="I10" i="5"/>
  <c r="I9" i="5"/>
  <c r="I8" i="5"/>
  <c r="J9" i="5" l="1"/>
  <c r="C13" i="5" s="1"/>
  <c r="D13" i="5" s="1"/>
</calcChain>
</file>

<file path=xl/sharedStrings.xml><?xml version="1.0" encoding="utf-8"?>
<sst xmlns="http://schemas.openxmlformats.org/spreadsheetml/2006/main" count="64" uniqueCount="38">
  <si>
    <t>Материал</t>
  </si>
  <si>
    <t>ДСП 16 мм</t>
  </si>
  <si>
    <t>ДСП 18 мм</t>
  </si>
  <si>
    <t>МДФ 16 мм</t>
  </si>
  <si>
    <t>Массив дерева 16 мм</t>
  </si>
  <si>
    <t>Массив дерева 18 мм</t>
  </si>
  <si>
    <t xml:space="preserve">Алюминиевая рамка со стеклом </t>
  </si>
  <si>
    <t xml:space="preserve">Индекс </t>
  </si>
  <si>
    <t>Вес фасада, кг.</t>
  </si>
  <si>
    <t>+</t>
  </si>
  <si>
    <t>1. Введите размеры фасада и вес ручки:</t>
  </si>
  <si>
    <t>Пределы значений индекса</t>
  </si>
  <si>
    <t>Среднее значение индекса</t>
  </si>
  <si>
    <t>Артикул механизма</t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</si>
  <si>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миллиметры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</si>
  <si>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</si>
  <si>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r>
      <t xml:space="preserve">2. Из раскрывающегося списка выберите материал фасада и получите значение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индекса </t>
    </r>
  </si>
  <si>
    <t>Вес 1м2</t>
  </si>
  <si>
    <t>Расчет</t>
  </si>
  <si>
    <t>Формула</t>
  </si>
  <si>
    <t>Х</t>
  </si>
  <si>
    <t>МДФ 18/19 мм</t>
  </si>
  <si>
    <t>Счетчик списка SF: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</si>
  <si>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миллиметры (max. 600мм)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</si>
  <si>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</si>
  <si>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</si>
  <si>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(SE00A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</si>
  <si>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t>500 - 1500</t>
  </si>
  <si>
    <t>200 - 1000</t>
  </si>
  <si>
    <t>960 - 2350</t>
  </si>
  <si>
    <r>
      <t xml:space="preserve">3. Выберите модель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соответствующего полученному индексу. Значение индекса должно попадать в пределы значений для отдельного механизма. Чем ближе индекс к среднему значению тем проще будет осуществляться регулировка механизма.</t>
    </r>
  </si>
  <si>
    <t>500 - 1400</t>
  </si>
  <si>
    <t>960 - 2050</t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</si>
  <si>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L</t>
    </r>
    <r>
      <rPr>
        <sz val="11"/>
        <color theme="2" tint="-0.749992370372631"/>
        <rFont val="Calibri"/>
        <family val="2"/>
        <charset val="204"/>
        <scheme val="minor"/>
      </rPr>
      <t>)    light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</si>
  <si>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M</t>
    </r>
    <r>
      <rPr>
        <sz val="11"/>
        <color theme="2" tint="-0.749992370372631"/>
        <rFont val="Calibri"/>
        <family val="2"/>
        <charset val="204"/>
        <scheme val="minor"/>
      </rPr>
      <t>)  medium</t>
    </r>
  </si>
  <si>
    <r>
      <t>ТOP STAY  (SE2FA</t>
    </r>
    <r>
      <rPr>
        <b/>
        <sz val="11"/>
        <color theme="2" tint="-0.749992370372631"/>
        <rFont val="Calibri"/>
        <family val="2"/>
        <charset val="204"/>
        <scheme val="minor"/>
      </rPr>
      <t>H</t>
    </r>
    <r>
      <rPr>
        <sz val="11"/>
        <color theme="2" tint="-0.749992370372631"/>
        <rFont val="Calibri"/>
        <family val="2"/>
        <charset val="204"/>
        <scheme val="minor"/>
      </rPr>
      <t>)   strong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</si>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</sst>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b/>
      <sz val="36"/>
      <color theme="2" tint="-0.749992370372631"/>
      <name val="Segoe U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3" fillId="5" borderId="3" xfId="2" applyFont="1" applyFill="1" applyBorder="1" applyAlignment="1" applyProtection="1">
      <alignment horizontal="center" vertical="center"/>
      <protection hidden="1"/>
    </xf>
    <xf numFmtId="0" fontId="3" fillId="5" borderId="8" xfId="2" applyFont="1" applyFill="1" applyBorder="1" applyAlignment="1" applyProtection="1">
      <alignment horizontal="center" vertical="center"/>
      <protection hidden="1"/>
    </xf>
    <xf numFmtId="0" fontId="3" fillId="5" borderId="1" xfId="1" applyFont="1" applyFill="1" applyBorder="1" applyAlignment="1" applyProtection="1">
      <alignment horizontal="center"/>
      <protection hidden="1"/>
    </xf>
    <xf numFmtId="0" fontId="3" fillId="5" borderId="11" xfId="1" applyFont="1" applyFill="1" applyBorder="1" applyAlignment="1" applyProtection="1">
      <alignment horizontal="center"/>
      <protection hidden="1"/>
    </xf>
    <xf numFmtId="0" fontId="3" fillId="5" borderId="18" xfId="2" applyFont="1" applyFill="1" applyBorder="1" applyAlignment="1" applyProtection="1">
      <alignment horizontal="center" vertical="center"/>
      <protection hidden="1"/>
    </xf>
    <xf numFmtId="0" fontId="3" fillId="5" borderId="2" xfId="2" applyFont="1" applyFill="1" applyBorder="1" applyAlignment="1" applyProtection="1">
      <alignment horizontal="center" vertical="center"/>
      <protection hidden="1"/>
    </xf>
    <xf numFmtId="0" fontId="3" fillId="5" borderId="19" xfId="2" applyFont="1" applyFill="1" applyBorder="1" applyAlignment="1" applyProtection="1">
      <alignment horizontal="center" vertical="center"/>
      <protection hidden="1"/>
    </xf>
    <xf numFmtId="0" fontId="3" fillId="0" borderId="10" xfId="1" applyFont="1" applyFill="1" applyBorder="1" applyAlignment="1" applyProtection="1">
      <alignment horizontal="center" vertical="center"/>
      <protection locked="0" hidden="1"/>
    </xf>
    <xf numFmtId="0" fontId="3" fillId="0" borderId="11" xfId="1" applyFont="1" applyFill="1" applyBorder="1" applyAlignment="1" applyProtection="1">
      <alignment horizontal="center" vertical="center"/>
      <protection locked="0" hidden="1"/>
    </xf>
    <xf numFmtId="0" fontId="3" fillId="0" borderId="12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2" fontId="3" fillId="5" borderId="11" xfId="0" applyNumberFormat="1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Alignment="1" applyProtection="1">
      <alignment horizontal="left" vertical="center"/>
      <protection hidden="1"/>
    </xf>
    <xf numFmtId="0" fontId="3" fillId="5" borderId="10" xfId="1" applyFont="1" applyFill="1" applyBorder="1" applyAlignment="1" applyProtection="1">
      <alignment horizontal="left" vertical="center"/>
      <protection hidden="1"/>
    </xf>
    <xf numFmtId="0" fontId="0" fillId="0" borderId="1" xfId="0" applyBorder="1" applyProtection="1">
      <protection locked="0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6" fillId="4" borderId="21" xfId="1" applyFont="1" applyFill="1" applyBorder="1" applyAlignment="1" applyProtection="1">
      <alignment horizontal="center" vertical="center"/>
      <protection hidden="1"/>
    </xf>
    <xf numFmtId="0" fontId="6" fillId="4" borderId="22" xfId="1" applyFont="1" applyFill="1" applyBorder="1" applyAlignment="1" applyProtection="1">
      <alignment horizontal="center" vertical="center"/>
      <protection hidden="1"/>
    </xf>
    <xf numFmtId="0" fontId="6" fillId="4" borderId="23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6" xfId="1" applyFont="1" applyFill="1" applyBorder="1" applyAlignment="1" applyProtection="1">
      <alignment horizontal="center" vertical="center"/>
      <protection hidden="1"/>
    </xf>
    <xf numFmtId="0" fontId="5" fillId="4" borderId="7" xfId="1" applyFont="1" applyFill="1" applyBorder="1" applyAlignment="1" applyProtection="1">
      <alignment horizontal="center" vertical="center"/>
      <protection hidden="1"/>
    </xf>
    <xf numFmtId="0" fontId="1" fillId="4" borderId="13" xfId="1" applyFill="1" applyBorder="1" applyAlignment="1" applyProtection="1">
      <alignment horizontal="center"/>
      <protection hidden="1"/>
    </xf>
    <xf numFmtId="0" fontId="1" fillId="4" borderId="15" xfId="1" applyFill="1" applyBorder="1" applyAlignment="1" applyProtection="1">
      <alignment horizontal="center"/>
      <protection hidden="1"/>
    </xf>
    <xf numFmtId="0" fontId="4" fillId="5" borderId="4" xfId="2" applyFont="1" applyFill="1" applyBorder="1" applyAlignment="1" applyProtection="1">
      <alignment horizontal="center" vertical="center"/>
      <protection hidden="1"/>
    </xf>
    <xf numFmtId="0" fontId="4" fillId="5" borderId="14" xfId="2" applyFont="1" applyFill="1" applyBorder="1" applyAlignment="1" applyProtection="1">
      <alignment horizontal="center" vertical="center"/>
      <protection hidden="1"/>
    </xf>
    <xf numFmtId="1" fontId="4" fillId="5" borderId="16" xfId="0" applyNumberFormat="1" applyFont="1" applyFill="1" applyBorder="1" applyAlignment="1" applyProtection="1">
      <alignment horizontal="center" vertical="center"/>
      <protection hidden="1"/>
    </xf>
    <xf numFmtId="1" fontId="4" fillId="5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left" vertical="center"/>
      <protection hidden="1"/>
    </xf>
    <xf numFmtId="0" fontId="8" fillId="0" borderId="24" xfId="0" applyFont="1" applyBorder="1" applyAlignment="1" applyProtection="1">
      <alignment horizontal="left" vertical="center"/>
      <protection hidden="1"/>
    </xf>
    <xf numFmtId="0" fontId="8" fillId="0" borderId="28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8" fillId="0" borderId="25" xfId="0" applyFont="1" applyBorder="1" applyAlignment="1" applyProtection="1">
      <alignment horizontal="left" vertical="center"/>
      <protection hidden="1"/>
    </xf>
    <xf numFmtId="0" fontId="8" fillId="0" borderId="29" xfId="0" applyFont="1" applyBorder="1" applyAlignment="1" applyProtection="1">
      <alignment horizontal="left" vertical="center"/>
      <protection hidden="1"/>
    </xf>
    <xf numFmtId="0" fontId="8" fillId="0" borderId="20" xfId="0" applyFont="1" applyBorder="1" applyAlignment="1" applyProtection="1">
      <alignment horizontal="left" vertical="center"/>
      <protection hidden="1"/>
    </xf>
    <xf numFmtId="0" fontId="8" fillId="0" borderId="30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5" fillId="4" borderId="31" xfId="1" applyFont="1" applyFill="1" applyBorder="1" applyAlignment="1" applyProtection="1">
      <alignment horizontal="center" vertical="center"/>
      <protection hidden="1"/>
    </xf>
    <xf numFmtId="0" fontId="5" fillId="4" borderId="32" xfId="1" applyFont="1" applyFill="1" applyBorder="1" applyAlignment="1" applyProtection="1">
      <alignment horizontal="center" vertical="center"/>
      <protection hidden="1"/>
    </xf>
    <xf numFmtId="0" fontId="5" fillId="4" borderId="33" xfId="1" applyFont="1" applyFill="1" applyBorder="1" applyAlignment="1" applyProtection="1">
      <alignment horizontal="center" vertical="center"/>
      <protection hidden="1"/>
    </xf>
    <xf numFmtId="0" fontId="7" fillId="5" borderId="0" xfId="2" applyFont="1" applyFill="1" applyBorder="1" applyAlignment="1" applyProtection="1">
      <alignment horizontal="center" vertical="center"/>
      <protection hidden="1"/>
    </xf>
    <xf numFmtId="0" fontId="7" fillId="5" borderId="20" xfId="2" applyFont="1" applyFill="1" applyBorder="1" applyAlignment="1" applyProtection="1">
      <alignment horizontal="center" vertical="center"/>
      <protection hidden="1"/>
    </xf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9" xfId="1" applyFont="1" applyFill="1" applyBorder="1" applyAlignment="1" applyProtection="1">
      <alignment horizont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6" xfId="1" applyFont="1" applyFill="1" applyBorder="1" applyAlignment="1" applyProtection="1">
      <alignment horizontal="center" vertical="center" wrapText="1"/>
      <protection hidden="1"/>
    </xf>
    <xf numFmtId="0" fontId="5" fillId="4" borderId="7" xfId="1" applyFont="1" applyFill="1" applyBorder="1" applyAlignment="1" applyProtection="1">
      <alignment horizontal="center" vertical="center" wrapText="1"/>
      <protection hidden="1"/>
    </xf>
    <xf numFmtId="0" fontId="3" fillId="5" borderId="1" xfId="2" applyFont="1" applyFill="1" applyBorder="1" applyAlignment="1" applyProtection="1">
      <alignment horizontal="center" vertical="center"/>
      <protection hidden="1"/>
    </xf>
    <xf numFmtId="0" fontId="3" fillId="5" borderId="9" xfId="2" applyFont="1" applyFill="1" applyBorder="1" applyAlignment="1" applyProtection="1">
      <alignment horizontal="center" vertical="center"/>
      <protection hidden="1"/>
    </xf>
    <xf numFmtId="0" fontId="4" fillId="5" borderId="11" xfId="1" applyFont="1" applyFill="1" applyBorder="1" applyAlignment="1" applyProtection="1">
      <alignment horizontal="center"/>
      <protection hidden="1"/>
    </xf>
    <xf numFmtId="0" fontId="4" fillId="5" borderId="12" xfId="1" applyFont="1" applyFill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</cellXfs>
  <cellStyles count="3"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31" fmlaLink="$J$1" fmlaRange="$G$8:$G$14" sel="2" val="0"/>
</file>

<file path=xl/ctrlProps/ctrlProp2.xml><?xml version="1.0" encoding="utf-8"?>
<formControlPr xmlns="http://schemas.microsoft.com/office/spreadsheetml/2009/9/main" objectType="Drop" dropLines="10" dropStyle="combo" dx="31" fmlaLink="$J$21" fmlaRange="$G$28:$G$3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1592793</xdr:colOff>
      <xdr:row>0</xdr:row>
      <xdr:rowOff>83362</xdr:rowOff>
    </xdr:from>
    <xdr:ext cx="2678852" cy="1928934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617" y="83362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xdr:oneCellAnchor>
    <xdr:from>
      <xdr:col>1</xdr:col>
      <xdr:colOff>56725</xdr:colOff>
      <xdr:row>3</xdr:row>
      <xdr:rowOff>99550</xdr:rowOff>
    </xdr:from>
    <xdr:ext cx="3586623" cy="433452"/>
    <xdr:sp macro="" textlink="">
      <xdr:nvSpPr>
        <xdr:cNvPr id="9" name="Прямоугольник 8"/>
        <xdr:cNvSpPr/>
      </xdr:nvSpPr>
      <xdr:spPr>
        <a:xfrm>
          <a:off x="370490" y="1242550"/>
          <a:ext cx="3586623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 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4</xdr:row>
      <xdr:rowOff>147358</xdr:rowOff>
    </xdr:from>
    <xdr:ext cx="3914588" cy="336246"/>
    <xdr:sp macro="" textlink="">
      <xdr:nvSpPr>
        <xdr:cNvPr id="11" name="Прямоугольник 10"/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2</xdr:col>
      <xdr:colOff>1600250</xdr:colOff>
      <xdr:row>20</xdr:row>
      <xdr:rowOff>83362</xdr:rowOff>
    </xdr:from>
    <xdr:ext cx="2678852" cy="1928934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074" y="6358656"/>
          <a:ext cx="2678852" cy="1928934"/>
        </a:xfrm>
        <a:prstGeom prst="rect">
          <a:avLst/>
        </a:prstGeom>
        <a:solidFill>
          <a:srgbClr val="FF0000"/>
        </a:solidFill>
        <a:effectLst>
          <a:glow rad="127000">
            <a:srgbClr val="C61C34">
              <a:alpha val="60000"/>
            </a:srgbClr>
          </a:glow>
        </a:effectLst>
      </xdr:spPr>
    </xdr:pic>
    <xdr:clientData/>
  </xdr:oneCellAnchor>
  <xdr:oneCellAnchor>
    <xdr:from>
      <xdr:col>1</xdr:col>
      <xdr:colOff>21586</xdr:colOff>
      <xdr:row>23</xdr:row>
      <xdr:rowOff>99550</xdr:rowOff>
    </xdr:from>
    <xdr:ext cx="3656900" cy="433452"/>
    <xdr:sp macro="" textlink="">
      <xdr:nvSpPr>
        <xdr:cNvPr id="14" name="Прямоугольник 13"/>
        <xdr:cNvSpPr/>
      </xdr:nvSpPr>
      <xdr:spPr>
        <a:xfrm>
          <a:off x="335351" y="7517844"/>
          <a:ext cx="365690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0</xdr:col>
      <xdr:colOff>231588</xdr:colOff>
      <xdr:row>24</xdr:row>
      <xdr:rowOff>147358</xdr:rowOff>
    </xdr:from>
    <xdr:ext cx="3914588" cy="336246"/>
    <xdr:sp macro="" textlink="">
      <xdr:nvSpPr>
        <xdr:cNvPr id="15" name="Прямоугольник 14"/>
        <xdr:cNvSpPr/>
      </xdr:nvSpPr>
      <xdr:spPr>
        <a:xfrm>
          <a:off x="231588" y="1671358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</xdr:colOff>
          <xdr:row>11</xdr:row>
          <xdr:rowOff>66675</xdr:rowOff>
        </xdr:from>
        <xdr:to>
          <xdr:col>1</xdr:col>
          <xdr:colOff>2066925</xdr:colOff>
          <xdr:row>12</xdr:row>
          <xdr:rowOff>314325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123825</xdr:rowOff>
        </xdr:from>
        <xdr:to>
          <xdr:col>1</xdr:col>
          <xdr:colOff>1362075</xdr:colOff>
          <xdr:row>2</xdr:row>
          <xdr:rowOff>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123825</xdr:rowOff>
        </xdr:from>
        <xdr:to>
          <xdr:col>1</xdr:col>
          <xdr:colOff>1362075</xdr:colOff>
          <xdr:row>22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81243</xdr:colOff>
          <xdr:row>31</xdr:row>
          <xdr:rowOff>55469</xdr:rowOff>
        </xdr:from>
        <xdr:to>
          <xdr:col>1</xdr:col>
          <xdr:colOff>2100543</xdr:colOff>
          <xdr:row>32</xdr:row>
          <xdr:rowOff>303119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tabSelected="1" topLeftCell="A4" zoomScale="85" zoomScaleNormal="85" workbookViewId="0">
      <selection activeCell="M22" sqref="M22"/>
    </sheetView>
  </sheetViews>
  <sheetFormatPr defaultRowHeight="15" x14ac:dyDescent="0.25"/>
  <cols>
    <col min="1" max="1" width="4.42578125" customWidth="1"/>
    <col min="2" max="2" width="32.5703125" customWidth="1"/>
    <col min="3" max="3" width="30.5703125" customWidth="1"/>
    <col min="4" max="4" width="8.140625" customWidth="1"/>
    <col min="5" max="5" width="23.5703125" customWidth="1"/>
    <col min="6" max="6" width="17.7109375" customWidth="1"/>
    <col min="7" max="7" width="21" hidden="1" customWidth="1"/>
    <col min="8" max="8" width="12.85546875" hidden="1" customWidth="1"/>
    <col min="9" max="9" width="18" hidden="1" customWidth="1"/>
    <col min="10" max="10" width="14" hidden="1" customWidth="1"/>
    <col min="11" max="11" width="6.140625" hidden="1" customWidth="1"/>
    <col min="12" max="14" width="8.7109375" customWidth="1"/>
  </cols>
  <sheetData>
    <row r="1" spans="1:10" ht="30" customHeight="1" x14ac:dyDescent="0.25">
      <c r="A1" s="55" t="s">
        <v>36</v>
      </c>
      <c r="B1" s="32"/>
      <c r="C1" s="32"/>
      <c r="D1" s="32"/>
      <c r="E1" s="33"/>
      <c r="H1" s="40" t="s">
        <v>22</v>
      </c>
      <c r="I1" s="40"/>
      <c r="J1" s="13">
        <v>2</v>
      </c>
    </row>
    <row r="2" spans="1:10" ht="30" customHeight="1" x14ac:dyDescent="0.25">
      <c r="A2" s="34"/>
      <c r="B2" s="35"/>
      <c r="C2" s="35"/>
      <c r="D2" s="35"/>
      <c r="E2" s="36"/>
    </row>
    <row r="3" spans="1:10" ht="30" customHeight="1" x14ac:dyDescent="0.25">
      <c r="A3" s="34"/>
      <c r="B3" s="35"/>
      <c r="C3" s="35"/>
      <c r="D3" s="35"/>
      <c r="E3" s="36"/>
    </row>
    <row r="4" spans="1:10" ht="30" customHeight="1" x14ac:dyDescent="0.25">
      <c r="A4" s="34"/>
      <c r="B4" s="35"/>
      <c r="C4" s="35"/>
      <c r="D4" s="35"/>
      <c r="E4" s="36"/>
    </row>
    <row r="5" spans="1:10" ht="14.45" customHeight="1" x14ac:dyDescent="0.25">
      <c r="A5" s="34"/>
      <c r="B5" s="35"/>
      <c r="C5" s="35"/>
      <c r="D5" s="35"/>
      <c r="E5" s="36"/>
    </row>
    <row r="6" spans="1:10" ht="14.45" customHeight="1" x14ac:dyDescent="0.25">
      <c r="A6" s="34"/>
      <c r="B6" s="35"/>
      <c r="C6" s="35"/>
      <c r="D6" s="35"/>
      <c r="E6" s="36"/>
    </row>
    <row r="7" spans="1:10" ht="15" customHeight="1" thickBot="1" x14ac:dyDescent="0.3">
      <c r="A7" s="37"/>
      <c r="B7" s="38"/>
      <c r="C7" s="38"/>
      <c r="D7" s="38"/>
      <c r="E7" s="39"/>
      <c r="G7" s="1" t="s">
        <v>0</v>
      </c>
      <c r="H7" s="1" t="s">
        <v>17</v>
      </c>
      <c r="I7" s="1" t="s">
        <v>18</v>
      </c>
      <c r="J7" s="1" t="s">
        <v>19</v>
      </c>
    </row>
    <row r="8" spans="1:10" ht="30" customHeight="1" x14ac:dyDescent="0.25">
      <c r="A8" s="21">
        <v>1</v>
      </c>
      <c r="B8" s="41" t="s">
        <v>10</v>
      </c>
      <c r="C8" s="42"/>
      <c r="D8" s="42"/>
      <c r="E8" s="43"/>
      <c r="G8" s="18" t="s">
        <v>1</v>
      </c>
      <c r="H8" s="12">
        <v>10.9</v>
      </c>
      <c r="I8" s="12">
        <f>B10*C10/1000000*H8+E10/1000</f>
        <v>3.6379999999999999</v>
      </c>
      <c r="J8" s="13" t="s">
        <v>20</v>
      </c>
    </row>
    <row r="9" spans="1:10" x14ac:dyDescent="0.25">
      <c r="A9" s="21"/>
      <c r="B9" s="6" t="s">
        <v>23</v>
      </c>
      <c r="C9" s="7" t="s">
        <v>14</v>
      </c>
      <c r="D9" s="44" t="s">
        <v>9</v>
      </c>
      <c r="E9" s="8" t="s">
        <v>15</v>
      </c>
      <c r="G9" s="18" t="s">
        <v>2</v>
      </c>
      <c r="H9" s="12">
        <v>12.2</v>
      </c>
      <c r="I9" s="12">
        <f>B10*C10/1000000*H9+E10/1000</f>
        <v>4.0540000000000003</v>
      </c>
      <c r="J9" s="12">
        <f>IF(J1=2,I9,J10)</f>
        <v>4.0540000000000003</v>
      </c>
    </row>
    <row r="10" spans="1:10" ht="30" customHeight="1" thickBot="1" x14ac:dyDescent="0.3">
      <c r="A10" s="22"/>
      <c r="B10" s="9">
        <v>400</v>
      </c>
      <c r="C10" s="10">
        <v>800</v>
      </c>
      <c r="D10" s="45"/>
      <c r="E10" s="11">
        <v>150</v>
      </c>
      <c r="G10" s="18" t="s">
        <v>3</v>
      </c>
      <c r="H10" s="12">
        <v>12.1</v>
      </c>
      <c r="I10" s="12">
        <f>B10*C10/1000000*H10+E10/1000</f>
        <v>4.0220000000000002</v>
      </c>
      <c r="J10" s="12">
        <f>IF(J1=3,I10,J11)</f>
        <v>0</v>
      </c>
    </row>
    <row r="11" spans="1:10" ht="30" customHeight="1" x14ac:dyDescent="0.25">
      <c r="A11" s="20">
        <v>2</v>
      </c>
      <c r="B11" s="23" t="s">
        <v>16</v>
      </c>
      <c r="C11" s="24"/>
      <c r="D11" s="24"/>
      <c r="E11" s="25"/>
      <c r="G11" s="18" t="s">
        <v>21</v>
      </c>
      <c r="H11" s="12">
        <v>14.5</v>
      </c>
      <c r="I11" s="12">
        <f>B10*C10/1000000*H11+E10/1000</f>
        <v>4.79</v>
      </c>
      <c r="J11" s="12">
        <f>IF(J1=4,I11,J12)</f>
        <v>0</v>
      </c>
    </row>
    <row r="12" spans="1:10" x14ac:dyDescent="0.25">
      <c r="A12" s="21"/>
      <c r="B12" s="26"/>
      <c r="C12" s="2" t="s">
        <v>8</v>
      </c>
      <c r="D12" s="28" t="s">
        <v>7</v>
      </c>
      <c r="E12" s="29"/>
      <c r="G12" s="18" t="s">
        <v>4</v>
      </c>
      <c r="H12" s="12">
        <v>11</v>
      </c>
      <c r="I12" s="12">
        <f>B10*C10/1000000*H12+E10/1000</f>
        <v>3.67</v>
      </c>
      <c r="J12" s="12">
        <f>IF(J1=5,I12,J13)</f>
        <v>0</v>
      </c>
    </row>
    <row r="13" spans="1:10" ht="30" customHeight="1" thickBot="1" x14ac:dyDescent="0.3">
      <c r="A13" s="22"/>
      <c r="B13" s="27"/>
      <c r="C13" s="15">
        <f>IF(J1=1,I8,J9)</f>
        <v>4.0540000000000003</v>
      </c>
      <c r="D13" s="30">
        <f>C13*B10</f>
        <v>1621.6000000000001</v>
      </c>
      <c r="E13" s="31"/>
      <c r="G13" s="18" t="s">
        <v>5</v>
      </c>
      <c r="H13" s="12">
        <v>12</v>
      </c>
      <c r="I13" s="12">
        <f>B10*C10/1000000*H13+E10/1000</f>
        <v>3.9899999999999998</v>
      </c>
      <c r="J13" s="12">
        <f>IF(J1=6,I13,J14)</f>
        <v>0</v>
      </c>
    </row>
    <row r="14" spans="1:10" ht="60" customHeight="1" x14ac:dyDescent="0.25">
      <c r="A14" s="20">
        <v>3</v>
      </c>
      <c r="B14" s="48" t="s">
        <v>30</v>
      </c>
      <c r="C14" s="49"/>
      <c r="D14" s="49"/>
      <c r="E14" s="50"/>
      <c r="G14" s="18" t="s">
        <v>6</v>
      </c>
      <c r="H14" s="12">
        <v>11.2</v>
      </c>
      <c r="I14" s="12">
        <f>B10*C10/1000000*H14+E10/1000</f>
        <v>3.7339999999999995</v>
      </c>
      <c r="J14" s="12">
        <f>IF(J1=7,I14,J15)</f>
        <v>0</v>
      </c>
    </row>
    <row r="15" spans="1:10" ht="15.6" customHeight="1" x14ac:dyDescent="0.25">
      <c r="A15" s="21"/>
      <c r="B15" s="3" t="s">
        <v>13</v>
      </c>
      <c r="C15" s="14" t="s">
        <v>11</v>
      </c>
      <c r="D15" s="51" t="s">
        <v>12</v>
      </c>
      <c r="E15" s="52"/>
    </row>
    <row r="16" spans="1:10" x14ac:dyDescent="0.25">
      <c r="A16" s="21"/>
      <c r="B16" s="16" t="s">
        <v>24</v>
      </c>
      <c r="C16" s="4" t="s">
        <v>28</v>
      </c>
      <c r="D16" s="46">
        <v>600</v>
      </c>
      <c r="E16" s="47"/>
    </row>
    <row r="17" spans="1:10" x14ac:dyDescent="0.25">
      <c r="A17" s="21"/>
      <c r="B17" s="16" t="s">
        <v>25</v>
      </c>
      <c r="C17" s="4" t="s">
        <v>27</v>
      </c>
      <c r="D17" s="46">
        <v>1000</v>
      </c>
      <c r="E17" s="47"/>
    </row>
    <row r="18" spans="1:10" ht="15.75" thickBot="1" x14ac:dyDescent="0.3">
      <c r="A18" s="22"/>
      <c r="B18" s="17" t="s">
        <v>26</v>
      </c>
      <c r="C18" s="5" t="s">
        <v>29</v>
      </c>
      <c r="D18" s="53">
        <v>1655</v>
      </c>
      <c r="E18" s="54"/>
    </row>
    <row r="20" spans="1:10" ht="15.75" thickBot="1" x14ac:dyDescent="0.3"/>
    <row r="21" spans="1:10" ht="30" customHeight="1" x14ac:dyDescent="0.25">
      <c r="A21" s="55" t="s">
        <v>37</v>
      </c>
      <c r="B21" s="32"/>
      <c r="C21" s="32"/>
      <c r="D21" s="32"/>
      <c r="E21" s="33"/>
      <c r="H21" s="40" t="s">
        <v>22</v>
      </c>
      <c r="I21" s="40"/>
      <c r="J21" s="13">
        <v>2</v>
      </c>
    </row>
    <row r="22" spans="1:10" ht="30" customHeight="1" x14ac:dyDescent="0.25">
      <c r="A22" s="34"/>
      <c r="B22" s="35"/>
      <c r="C22" s="35"/>
      <c r="D22" s="35"/>
      <c r="E22" s="36"/>
    </row>
    <row r="23" spans="1:10" ht="30" customHeight="1" x14ac:dyDescent="0.25">
      <c r="A23" s="34"/>
      <c r="B23" s="35"/>
      <c r="C23" s="35"/>
      <c r="D23" s="35"/>
      <c r="E23" s="36"/>
    </row>
    <row r="24" spans="1:10" ht="30" customHeight="1" x14ac:dyDescent="0.25">
      <c r="A24" s="34"/>
      <c r="B24" s="35"/>
      <c r="C24" s="35"/>
      <c r="D24" s="35"/>
      <c r="E24" s="36"/>
    </row>
    <row r="25" spans="1:10" ht="14.45" customHeight="1" x14ac:dyDescent="0.25">
      <c r="A25" s="34"/>
      <c r="B25" s="35"/>
      <c r="C25" s="35"/>
      <c r="D25" s="35"/>
      <c r="E25" s="36"/>
    </row>
    <row r="26" spans="1:10" ht="14.45" customHeight="1" x14ac:dyDescent="0.25">
      <c r="A26" s="34"/>
      <c r="B26" s="35"/>
      <c r="C26" s="35"/>
      <c r="D26" s="35"/>
      <c r="E26" s="36"/>
    </row>
    <row r="27" spans="1:10" ht="15" customHeight="1" thickBot="1" x14ac:dyDescent="0.3">
      <c r="A27" s="37"/>
      <c r="B27" s="38"/>
      <c r="C27" s="38"/>
      <c r="D27" s="38"/>
      <c r="E27" s="39"/>
      <c r="G27" s="1" t="s">
        <v>0</v>
      </c>
      <c r="H27" s="1" t="s">
        <v>17</v>
      </c>
      <c r="I27" s="1" t="s">
        <v>18</v>
      </c>
      <c r="J27" s="1" t="s">
        <v>19</v>
      </c>
    </row>
    <row r="28" spans="1:10" ht="30" customHeight="1" x14ac:dyDescent="0.25">
      <c r="A28" s="21">
        <v>1</v>
      </c>
      <c r="B28" s="41" t="s">
        <v>10</v>
      </c>
      <c r="C28" s="42"/>
      <c r="D28" s="42"/>
      <c r="E28" s="43"/>
      <c r="G28" s="18" t="s">
        <v>1</v>
      </c>
      <c r="H28" s="12">
        <v>10.9</v>
      </c>
      <c r="I28" s="12">
        <f>B30*C30/1000000*H28+E30/1000</f>
        <v>2.2890000000000001</v>
      </c>
      <c r="J28" s="13" t="s">
        <v>20</v>
      </c>
    </row>
    <row r="29" spans="1:10" x14ac:dyDescent="0.25">
      <c r="A29" s="21"/>
      <c r="B29" s="6" t="s">
        <v>23</v>
      </c>
      <c r="C29" s="7" t="s">
        <v>14</v>
      </c>
      <c r="D29" s="44" t="s">
        <v>9</v>
      </c>
      <c r="E29" s="8" t="s">
        <v>15</v>
      </c>
      <c r="G29" s="18" t="s">
        <v>2</v>
      </c>
      <c r="H29" s="12">
        <v>12.2</v>
      </c>
      <c r="I29" s="12">
        <f>B30*C30/1000000*H29+E30/1000</f>
        <v>2.5619999999999998</v>
      </c>
      <c r="J29" s="12">
        <f>IF(J21=2,I29,J30)</f>
        <v>2.5619999999999998</v>
      </c>
    </row>
    <row r="30" spans="1:10" ht="30" customHeight="1" thickBot="1" x14ac:dyDescent="0.3">
      <c r="A30" s="22"/>
      <c r="B30" s="9">
        <v>350</v>
      </c>
      <c r="C30" s="10">
        <v>600</v>
      </c>
      <c r="D30" s="45"/>
      <c r="E30" s="11"/>
      <c r="G30" s="18" t="s">
        <v>3</v>
      </c>
      <c r="H30" s="12">
        <v>12.1</v>
      </c>
      <c r="I30" s="12">
        <f>B30*C30/1000000*H30+E30/1000</f>
        <v>2.5409999999999999</v>
      </c>
      <c r="J30" s="12">
        <f>IF(J21=3,I30,J31)</f>
        <v>0</v>
      </c>
    </row>
    <row r="31" spans="1:10" ht="30" customHeight="1" x14ac:dyDescent="0.25">
      <c r="A31" s="20">
        <v>2</v>
      </c>
      <c r="B31" s="23" t="s">
        <v>16</v>
      </c>
      <c r="C31" s="24"/>
      <c r="D31" s="24"/>
      <c r="E31" s="25"/>
      <c r="G31" s="18" t="s">
        <v>21</v>
      </c>
      <c r="H31" s="12">
        <v>14.5</v>
      </c>
      <c r="I31" s="12">
        <f>B30*C30/1000000*H31+E30/1000</f>
        <v>3.0449999999999999</v>
      </c>
      <c r="J31" s="12">
        <f>IF(J21=4,I31,J32)</f>
        <v>0</v>
      </c>
    </row>
    <row r="32" spans="1:10" x14ac:dyDescent="0.25">
      <c r="A32" s="21"/>
      <c r="B32" s="26"/>
      <c r="C32" s="2" t="s">
        <v>8</v>
      </c>
      <c r="D32" s="28" t="s">
        <v>7</v>
      </c>
      <c r="E32" s="29"/>
      <c r="G32" s="18" t="s">
        <v>4</v>
      </c>
      <c r="H32" s="12">
        <v>11</v>
      </c>
      <c r="I32" s="12">
        <f>B30*C30/1000000*H32+E30/1000</f>
        <v>2.31</v>
      </c>
      <c r="J32" s="12">
        <f>IF(J21=5,I32,J33)</f>
        <v>0</v>
      </c>
    </row>
    <row r="33" spans="1:10" ht="30" customHeight="1" thickBot="1" x14ac:dyDescent="0.3">
      <c r="A33" s="22"/>
      <c r="B33" s="27"/>
      <c r="C33" s="15">
        <f>IF(J21=1,I28,J29)</f>
        <v>2.5619999999999998</v>
      </c>
      <c r="D33" s="30">
        <f>C33*B30</f>
        <v>896.69999999999993</v>
      </c>
      <c r="E33" s="31"/>
      <c r="G33" s="18" t="s">
        <v>5</v>
      </c>
      <c r="H33" s="12">
        <v>12</v>
      </c>
      <c r="I33" s="12">
        <f>B30*C30/1000000*H33+E30/1000</f>
        <v>2.52</v>
      </c>
      <c r="J33" s="12">
        <f>IF(J21=6,I33,J34)</f>
        <v>0</v>
      </c>
    </row>
    <row r="34" spans="1:10" ht="60" customHeight="1" x14ac:dyDescent="0.25">
      <c r="A34" s="20">
        <v>3</v>
      </c>
      <c r="B34" s="48" t="s">
        <v>30</v>
      </c>
      <c r="C34" s="49"/>
      <c r="D34" s="49"/>
      <c r="E34" s="50"/>
      <c r="G34" s="18" t="s">
        <v>6</v>
      </c>
      <c r="H34" s="12">
        <v>11.2</v>
      </c>
      <c r="I34" s="12">
        <f>B30*C30/1000000*H34+E30/1000</f>
        <v>2.3519999999999999</v>
      </c>
      <c r="J34" s="12">
        <f>IF(J21=7,I34,J35)</f>
        <v>0</v>
      </c>
    </row>
    <row r="35" spans="1:10" ht="15.6" customHeight="1" x14ac:dyDescent="0.25">
      <c r="A35" s="21"/>
      <c r="B35" s="3" t="s">
        <v>13</v>
      </c>
      <c r="C35" s="19" t="s">
        <v>11</v>
      </c>
      <c r="D35" s="51" t="s">
        <v>12</v>
      </c>
      <c r="E35" s="52"/>
    </row>
    <row r="36" spans="1:10" x14ac:dyDescent="0.25">
      <c r="A36" s="21"/>
      <c r="B36" s="16" t="s">
        <v>33</v>
      </c>
      <c r="C36" s="4" t="s">
        <v>28</v>
      </c>
      <c r="D36" s="46">
        <v>600</v>
      </c>
      <c r="E36" s="47"/>
    </row>
    <row r="37" spans="1:10" x14ac:dyDescent="0.25">
      <c r="A37" s="21"/>
      <c r="B37" s="16" t="s">
        <v>34</v>
      </c>
      <c r="C37" s="4" t="s">
        <v>31</v>
      </c>
      <c r="D37" s="46">
        <v>950</v>
      </c>
      <c r="E37" s="47"/>
    </row>
    <row r="38" spans="1:10" ht="15.75" thickBot="1" x14ac:dyDescent="0.3">
      <c r="A38" s="22"/>
      <c r="B38" s="17" t="s">
        <v>35</v>
      </c>
      <c r="C38" s="5" t="s">
        <v>32</v>
      </c>
      <c r="D38" s="53">
        <v>1505</v>
      </c>
      <c r="E38" s="54"/>
    </row>
  </sheetData>
  <mergeCells count="32">
    <mergeCell ref="H21:I21"/>
    <mergeCell ref="A34:A38"/>
    <mergeCell ref="B34:E34"/>
    <mergeCell ref="D35:E35"/>
    <mergeCell ref="D36:E36"/>
    <mergeCell ref="D37:E37"/>
    <mergeCell ref="D38:E38"/>
    <mergeCell ref="A21:E27"/>
    <mergeCell ref="A28:A30"/>
    <mergeCell ref="B28:E28"/>
    <mergeCell ref="D29:D30"/>
    <mergeCell ref="A31:A33"/>
    <mergeCell ref="B31:E31"/>
    <mergeCell ref="B32:B33"/>
    <mergeCell ref="D32:E32"/>
    <mergeCell ref="D33:E33"/>
    <mergeCell ref="A11:A13"/>
    <mergeCell ref="B11:E11"/>
    <mergeCell ref="B12:B13"/>
    <mergeCell ref="D12:E12"/>
    <mergeCell ref="D13:E13"/>
    <mergeCell ref="A14:A18"/>
    <mergeCell ref="B14:E14"/>
    <mergeCell ref="D15:E15"/>
    <mergeCell ref="D16:E16"/>
    <mergeCell ref="D17:E17"/>
    <mergeCell ref="D18:E18"/>
    <mergeCell ref="A1:E7"/>
    <mergeCell ref="H1:I1"/>
    <mergeCell ref="A8:A10"/>
    <mergeCell ref="B8:E8"/>
    <mergeCell ref="D9:D10"/>
  </mergeCells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8" shapeId="5124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123825</xdr:rowOff>
              </from>
              <to>
                <xdr:col>1</xdr:col>
                <xdr:colOff>1362075</xdr:colOff>
                <xdr:row>2</xdr:row>
                <xdr:rowOff>0</xdr:rowOff>
              </to>
            </anchor>
          </objectPr>
        </oleObject>
      </mc:Choice>
      <mc:Fallback>
        <oleObject progId="CorelDraw.Graphic.18" shapeId="5124" r:id="rId4"/>
      </mc:Fallback>
    </mc:AlternateContent>
    <mc:AlternateContent xmlns:mc="http://schemas.openxmlformats.org/markup-compatibility/2006">
      <mc:Choice Requires="x14">
        <oleObject progId="CorelDraw.Graphic.18" shapeId="5126" r:id="rId6">
          <objectPr defaultSize="0" autoPict="0" r:id="rId5">
            <anchor moveWithCells="1">
              <from>
                <xdr:col>0</xdr:col>
                <xdr:colOff>123825</xdr:colOff>
                <xdr:row>20</xdr:row>
                <xdr:rowOff>123825</xdr:rowOff>
              </from>
              <to>
                <xdr:col>1</xdr:col>
                <xdr:colOff>1362075</xdr:colOff>
                <xdr:row>22</xdr:row>
                <xdr:rowOff>0</xdr:rowOff>
              </to>
            </anchor>
          </objectPr>
        </oleObject>
      </mc:Choice>
      <mc:Fallback>
        <oleObject progId="CorelDraw.Graphic.18" shapeId="5126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7" name="Drop Down 1">
              <controlPr defaultSize="0" autoLine="0" autoPict="0">
                <anchor>
                  <from>
                    <xdr:col>1</xdr:col>
                    <xdr:colOff>47625</xdr:colOff>
                    <xdr:row>11</xdr:row>
                    <xdr:rowOff>66675</xdr:rowOff>
                  </from>
                  <to>
                    <xdr:col>1</xdr:col>
                    <xdr:colOff>2066925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Drop Down 8">
              <controlPr defaultSize="0" autoLine="0" autoPict="0">
                <anchor>
                  <from>
                    <xdr:col>1</xdr:col>
                    <xdr:colOff>85725</xdr:colOff>
                    <xdr:row>31</xdr:row>
                    <xdr:rowOff>57150</xdr:rowOff>
                  </from>
                  <to>
                    <xdr:col>1</xdr:col>
                    <xdr:colOff>2105025</xdr:colOff>
                    <xdr:row>32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TOP STAY 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2022-10-17T06:54:56Z</dcterms:modified>
</cp:coreProperties>
</file>